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'Arkusz1'!$A$1:$F$79</definedName>
  </definedNames>
  <calcPr fullCalcOnLoad="1"/>
</workbook>
</file>

<file path=xl/sharedStrings.xml><?xml version="1.0" encoding="utf-8"?>
<sst xmlns="http://schemas.openxmlformats.org/spreadsheetml/2006/main" count="62" uniqueCount="60">
  <si>
    <t>L.p.</t>
  </si>
  <si>
    <t>Bank</t>
  </si>
  <si>
    <t>Spłata</t>
  </si>
  <si>
    <t>Bank Spółdzielczy w Koninie Oddział w Rychwale</t>
  </si>
  <si>
    <t>Umowa Nr 15/2008 z dn. 23.12.2008r.</t>
  </si>
  <si>
    <t>Spłata do 31.03.2016r.</t>
  </si>
  <si>
    <t>Umowa Nr 8000130/36005/2012 z dn. 03.09.2012r.</t>
  </si>
  <si>
    <t>Spłata od 04/2013 do 06/2017</t>
  </si>
  <si>
    <t>Umowa Nr 8000130/36489/2012 z dn. 21.12.2012r.</t>
  </si>
  <si>
    <t>1.</t>
  </si>
  <si>
    <t>3.</t>
  </si>
  <si>
    <t>ING Bank Śląski S.A.</t>
  </si>
  <si>
    <t>Umowa Nr 682/2009/00002178/00 z dn. 12.11.2009r.</t>
  </si>
  <si>
    <t>Spłata do 16.12.2019r.</t>
  </si>
  <si>
    <t>Spłata do 30.05.2020r.</t>
  </si>
  <si>
    <t>4.</t>
  </si>
  <si>
    <t>Bank Millennium S.A. w Warszawie</t>
  </si>
  <si>
    <t>Umowa Nr 1280/10/400/04 z dn. 18.06.2010r.</t>
  </si>
  <si>
    <t>5.</t>
  </si>
  <si>
    <t>Bank Gospodarstwa Krajowego w Poznaniu</t>
  </si>
  <si>
    <t>Umowa Nr 11/2264 z dn. 21.09.2011r.</t>
  </si>
  <si>
    <t>Spłata od 31.07.2012r. Do 31.08.2021r.</t>
  </si>
  <si>
    <t>KREDYTY</t>
  </si>
  <si>
    <t>KREDYTY RAZEM</t>
  </si>
  <si>
    <t>Informacja o poziomie zadłużenia Gminy Rychwał</t>
  </si>
  <si>
    <t>POŻYCZKI</t>
  </si>
  <si>
    <t>Wojewódzki Fundusz Ochrony Środowiska i Gospodarki Wodnej w Poznaniu</t>
  </si>
  <si>
    <t>Spłata do 20.06.2015r.</t>
  </si>
  <si>
    <t>Termomodernizacja SP w Siąszycach - etap I</t>
  </si>
  <si>
    <t>Umowa Nr 197/U/400/297/2010 z dn. 03.11.2010r.</t>
  </si>
  <si>
    <t>Umowa Nr 327/U/400/611/2009 z dn. 17.12.2009r..</t>
  </si>
  <si>
    <t>Spłata do 22.09.2014r.</t>
  </si>
  <si>
    <t>Budowa kanalizacji sanitarnej z przykanalikami w m. Rychwał, ul. Grodziecka</t>
  </si>
  <si>
    <t>Umowa Nr 327/U/400/387/2010 z dn.22.12.2010r.</t>
  </si>
  <si>
    <t>Spłata do 20.08.2015r.</t>
  </si>
  <si>
    <t>Termomodernizacja SP w Białej Panieńskiej</t>
  </si>
  <si>
    <t>Umowa Nr 224/V/400/355/2011 z dn. 18.11.2011r.</t>
  </si>
  <si>
    <t>Spłata do 20.08.2018r.</t>
  </si>
  <si>
    <t>Termomodernizacja Przychodni Zdrowia</t>
  </si>
  <si>
    <t>Termomodernizacja Przedszkola</t>
  </si>
  <si>
    <t>Umowa Nr 241/U/400/350/2012 z dn. 05.12.2012r.</t>
  </si>
  <si>
    <t>Spłata do 20.09.2018r.</t>
  </si>
  <si>
    <t>Umowa Nr 327/U/400/760/2012 z dn. 19.12.2012r.</t>
  </si>
  <si>
    <t>Spłata do 20.03.2018r.</t>
  </si>
  <si>
    <t>Przydomowe oczyszczalnie</t>
  </si>
  <si>
    <t>2.</t>
  </si>
  <si>
    <t xml:space="preserve"> </t>
  </si>
  <si>
    <t>RAZEM POŻYCZKI</t>
  </si>
  <si>
    <t>RAZEM KREDYTY I POŻYCZKI</t>
  </si>
  <si>
    <t>Umowa nr  9/2013 z dn. 03/10/2013</t>
  </si>
  <si>
    <t>spłata od 31/03/2017 do 31/05/2022</t>
  </si>
  <si>
    <t>Umowa Nr PROW413.11.03816.30 z 20.08.2013r.</t>
  </si>
  <si>
    <t>Pożyczka na wyprzedzające finansowanie kosztów kwalifikowanych operacji realizowanej w ramach  Działania 4.1/413 pn. Budowa ciągu pieszego przy ul. Grabowskiej w Rychwale i w m. Grabowa</t>
  </si>
  <si>
    <t>6.</t>
  </si>
  <si>
    <t xml:space="preserve">      </t>
  </si>
  <si>
    <t>Umowa nr 8000130/37988/2013 z 05.12.2013 r.</t>
  </si>
  <si>
    <t>spłata od 31/01/2022 do 31/10/2023</t>
  </si>
  <si>
    <t>Saldo na 01-01-2014 r.</t>
  </si>
  <si>
    <t>Zadłużenie na 31.06.2014 r.</t>
  </si>
  <si>
    <t>Spłata od 07/2013 do 08/2021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</si>
</sst>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"/>
      <family val="0"/>
    </font>
    <font>
      <sz val="8"/>
      <name val="Arial"/>
      <family val="0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3" borderId="5" xfId="0" applyFont="1" applyFill="1" applyBorder="1" applyAlignment="1">
      <alignment/>
    </xf>
    <xf numFmtId="44" fontId="4" fillId="3" borderId="5" xfId="0" applyNumberFormat="1" applyFont="1" applyFill="1" applyBorder="1" applyAlignment="1">
      <alignment/>
    </xf>
    <xf numFmtId="44" fontId="4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44" fontId="6" fillId="0" borderId="10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0" fontId="6" fillId="0" borderId="8" xfId="0" applyFont="1" applyBorder="1" applyAlignment="1">
      <alignment/>
    </xf>
    <xf numFmtId="44" fontId="6" fillId="0" borderId="8" xfId="0" applyNumberFormat="1" applyFont="1" applyBorder="1" applyAlignment="1">
      <alignment/>
    </xf>
    <xf numFmtId="44" fontId="6" fillId="0" borderId="9" xfId="0" applyNumberFormat="1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12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6" fillId="0" borderId="13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17" xfId="0" applyNumberFormat="1" applyFont="1" applyBorder="1" applyAlignment="1">
      <alignment/>
    </xf>
    <xf numFmtId="44" fontId="3" fillId="0" borderId="18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" borderId="0" xfId="0" applyFont="1" applyFill="1" applyBorder="1" applyAlignment="1">
      <alignment/>
    </xf>
    <xf numFmtId="44" fontId="4" fillId="3" borderId="12" xfId="0" applyNumberFormat="1" applyFont="1" applyFill="1" applyBorder="1" applyAlignment="1">
      <alignment/>
    </xf>
    <xf numFmtId="44" fontId="4" fillId="3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164" fontId="4" fillId="3" borderId="12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4" fillId="3" borderId="16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164" fontId="7" fillId="3" borderId="17" xfId="0" applyNumberFormat="1" applyFont="1" applyFill="1" applyBorder="1" applyAlignment="1">
      <alignment/>
    </xf>
    <xf numFmtId="164" fontId="7" fillId="3" borderId="18" xfId="0" applyNumberFormat="1" applyFont="1" applyFill="1" applyBorder="1" applyAlignment="1">
      <alignment/>
    </xf>
    <xf numFmtId="164" fontId="8" fillId="3" borderId="17" xfId="0" applyNumberFormat="1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164" fontId="4" fillId="4" borderId="19" xfId="0" applyNumberFormat="1" applyFont="1" applyFill="1" applyBorder="1" applyAlignment="1">
      <alignment/>
    </xf>
    <xf numFmtId="164" fontId="4" fillId="4" borderId="21" xfId="0" applyNumberFormat="1" applyFont="1" applyFill="1" applyBorder="1" applyAlignment="1">
      <alignment/>
    </xf>
    <xf numFmtId="0" fontId="4" fillId="3" borderId="20" xfId="0" applyFont="1" applyFill="1" applyBorder="1" applyAlignment="1">
      <alignment wrapText="1"/>
    </xf>
    <xf numFmtId="164" fontId="4" fillId="3" borderId="19" xfId="0" applyNumberFormat="1" applyFont="1" applyFill="1" applyBorder="1" applyAlignment="1">
      <alignment/>
    </xf>
    <xf numFmtId="164" fontId="4" fillId="3" borderId="21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164" fontId="6" fillId="0" borderId="12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6" fillId="0" borderId="18" xfId="0" applyNumberFormat="1" applyFont="1" applyBorder="1" applyAlignment="1">
      <alignment wrapText="1"/>
    </xf>
    <xf numFmtId="164" fontId="4" fillId="4" borderId="19" xfId="0" applyNumberFormat="1" applyFont="1" applyFill="1" applyBorder="1" applyAlignment="1">
      <alignment wrapText="1"/>
    </xf>
    <xf numFmtId="164" fontId="4" fillId="4" borderId="21" xfId="0" applyNumberFormat="1" applyFont="1" applyFill="1" applyBorder="1" applyAlignment="1">
      <alignment wrapText="1"/>
    </xf>
    <xf numFmtId="164" fontId="5" fillId="5" borderId="19" xfId="0" applyNumberFormat="1" applyFont="1" applyFill="1" applyBorder="1" applyAlignment="1">
      <alignment wrapText="1"/>
    </xf>
    <xf numFmtId="164" fontId="5" fillId="5" borderId="21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0" fontId="5" fillId="5" borderId="20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9"/>
  <sheetViews>
    <sheetView tabSelected="1" view="pageBreakPreview" zoomScaleSheetLayoutView="100" workbookViewId="0" topLeftCell="A1">
      <selection activeCell="E77" sqref="E77"/>
    </sheetView>
  </sheetViews>
  <sheetFormatPr defaultColWidth="9.140625" defaultRowHeight="12.75"/>
  <cols>
    <col min="1" max="1" width="5.421875" style="0" customWidth="1"/>
    <col min="2" max="2" width="51.140625" style="0" customWidth="1"/>
    <col min="3" max="3" width="24.140625" style="0" customWidth="1"/>
    <col min="4" max="4" width="21.57421875" style="0" customWidth="1"/>
    <col min="5" max="5" width="25.57421875" style="0" customWidth="1"/>
    <col min="6" max="6" width="3.28125" style="0" customWidth="1"/>
  </cols>
  <sheetData>
    <row r="1" ht="8.25" customHeight="1"/>
    <row r="2" spans="1:5" ht="17.25" customHeight="1" thickBot="1">
      <c r="A2" s="98" t="s">
        <v>24</v>
      </c>
      <c r="B2" s="98"/>
      <c r="C2" s="98"/>
      <c r="D2" s="98"/>
      <c r="E2" s="98"/>
    </row>
    <row r="3" spans="1:5" ht="13.5" hidden="1" thickBot="1">
      <c r="A3" s="1"/>
      <c r="B3" s="1"/>
      <c r="C3" s="1"/>
      <c r="D3" s="1"/>
      <c r="E3" s="1"/>
    </row>
    <row r="4" spans="1:5" ht="22.5" customHeight="1" thickBot="1">
      <c r="A4" s="2" t="s">
        <v>0</v>
      </c>
      <c r="B4" s="3" t="s">
        <v>1</v>
      </c>
      <c r="C4" s="3" t="s">
        <v>57</v>
      </c>
      <c r="D4" s="3" t="s">
        <v>2</v>
      </c>
      <c r="E4" s="4" t="s">
        <v>58</v>
      </c>
    </row>
    <row r="5" spans="1:5" ht="13.5" thickBot="1">
      <c r="A5" s="95" t="s">
        <v>22</v>
      </c>
      <c r="B5" s="96"/>
      <c r="C5" s="96"/>
      <c r="D5" s="96"/>
      <c r="E5" s="97"/>
    </row>
    <row r="6" spans="1:5" ht="12.75">
      <c r="A6" s="5" t="s">
        <v>9</v>
      </c>
      <c r="B6" s="6" t="s">
        <v>3</v>
      </c>
      <c r="C6" s="7">
        <f>SUM(C9+C12+C15+C18+C22)</f>
        <v>6632861.4</v>
      </c>
      <c r="D6" s="8">
        <f>D9+D12+D15</f>
        <v>0</v>
      </c>
      <c r="E6" s="7">
        <f>E9+E12+E15+E18+E22</f>
        <v>6632861.4</v>
      </c>
    </row>
    <row r="7" spans="1:5" ht="5.25" customHeight="1">
      <c r="A7" s="9"/>
      <c r="B7" s="10"/>
      <c r="C7" s="10"/>
      <c r="D7" s="11"/>
      <c r="E7" s="10"/>
    </row>
    <row r="8" spans="1:5" ht="12.75">
      <c r="A8" s="9"/>
      <c r="B8" s="12" t="s">
        <v>4</v>
      </c>
      <c r="C8" s="13"/>
      <c r="D8" s="14"/>
      <c r="E8" s="13"/>
    </row>
    <row r="9" spans="1:5" ht="12.75">
      <c r="A9" s="9"/>
      <c r="B9" s="15" t="s">
        <v>5</v>
      </c>
      <c r="C9" s="16">
        <v>506250</v>
      </c>
      <c r="D9" s="17">
        <v>0</v>
      </c>
      <c r="E9" s="16">
        <f>C9-D9</f>
        <v>506250</v>
      </c>
    </row>
    <row r="10" spans="1:5" ht="4.5" customHeight="1">
      <c r="A10" s="9"/>
      <c r="B10" s="12"/>
      <c r="C10" s="13"/>
      <c r="D10" s="14">
        <v>0</v>
      </c>
      <c r="E10" s="13"/>
    </row>
    <row r="11" spans="1:5" ht="12.75">
      <c r="A11" s="9"/>
      <c r="B11" s="18" t="s">
        <v>6</v>
      </c>
      <c r="C11" s="19"/>
      <c r="D11" s="20"/>
      <c r="E11" s="19"/>
    </row>
    <row r="12" spans="1:5" ht="12.75">
      <c r="A12" s="9"/>
      <c r="B12" s="15" t="s">
        <v>59</v>
      </c>
      <c r="C12" s="16">
        <v>1830611.4</v>
      </c>
      <c r="D12" s="17">
        <v>0</v>
      </c>
      <c r="E12" s="16">
        <f>C12-D12</f>
        <v>1830611.4</v>
      </c>
    </row>
    <row r="13" spans="1:5" ht="4.5" customHeight="1">
      <c r="A13" s="9"/>
      <c r="B13" s="12"/>
      <c r="C13" s="13"/>
      <c r="D13" s="14"/>
      <c r="E13" s="13"/>
    </row>
    <row r="14" spans="1:5" ht="12.75">
      <c r="A14" s="9"/>
      <c r="B14" s="18" t="s">
        <v>8</v>
      </c>
      <c r="C14" s="19"/>
      <c r="D14" s="20"/>
      <c r="E14" s="19"/>
    </row>
    <row r="15" spans="1:5" ht="10.5" customHeight="1">
      <c r="A15" s="9"/>
      <c r="B15" s="18" t="s">
        <v>7</v>
      </c>
      <c r="C15" s="19">
        <v>336000</v>
      </c>
      <c r="D15" s="20">
        <v>0</v>
      </c>
      <c r="E15" s="19">
        <f>C15-D15</f>
        <v>336000</v>
      </c>
    </row>
    <row r="16" spans="1:5" ht="10.5" customHeight="1">
      <c r="A16" s="9"/>
      <c r="B16" s="15"/>
      <c r="C16" s="16"/>
      <c r="D16" s="17"/>
      <c r="E16" s="16"/>
    </row>
    <row r="17" spans="1:5" ht="15" customHeight="1">
      <c r="A17" s="9"/>
      <c r="B17" s="12" t="s">
        <v>49</v>
      </c>
      <c r="C17" s="13"/>
      <c r="D17" s="14"/>
      <c r="E17" s="21"/>
    </row>
    <row r="18" spans="1:5" ht="10.5" customHeight="1">
      <c r="A18" s="9"/>
      <c r="B18" s="18" t="s">
        <v>50</v>
      </c>
      <c r="C18" s="19">
        <v>2300000</v>
      </c>
      <c r="D18" s="20">
        <v>0</v>
      </c>
      <c r="E18" s="22">
        <v>2300000</v>
      </c>
    </row>
    <row r="19" spans="1:5" ht="9.75" customHeight="1">
      <c r="A19" s="9"/>
      <c r="B19" s="15"/>
      <c r="C19" s="16"/>
      <c r="D19" s="17"/>
      <c r="E19" s="23"/>
    </row>
    <row r="20" spans="1:5" ht="10.5" customHeight="1">
      <c r="A20" s="9"/>
      <c r="B20" s="18"/>
      <c r="C20" s="19"/>
      <c r="D20" s="20"/>
      <c r="E20" s="19"/>
    </row>
    <row r="21" spans="1:5" ht="10.5" customHeight="1">
      <c r="A21" s="9"/>
      <c r="B21" s="18" t="s">
        <v>55</v>
      </c>
      <c r="C21" s="19"/>
      <c r="D21" s="20"/>
      <c r="E21" s="19"/>
    </row>
    <row r="22" spans="1:5" ht="10.5" customHeight="1">
      <c r="A22" s="9"/>
      <c r="B22" s="18" t="s">
        <v>56</v>
      </c>
      <c r="C22" s="19">
        <v>1660000</v>
      </c>
      <c r="D22" s="20">
        <v>0</v>
      </c>
      <c r="E22" s="19">
        <f>C22-D22</f>
        <v>1660000</v>
      </c>
    </row>
    <row r="23" spans="1:5" ht="5.25" customHeight="1">
      <c r="A23" s="9"/>
      <c r="B23" s="18"/>
      <c r="C23" s="19"/>
      <c r="D23" s="20"/>
      <c r="E23" s="19"/>
    </row>
    <row r="24" spans="1:5" ht="7.5" customHeight="1" thickBot="1">
      <c r="A24" s="24"/>
      <c r="B24" s="25"/>
      <c r="C24" s="26"/>
      <c r="D24" s="27"/>
      <c r="E24" s="26"/>
    </row>
    <row r="25" spans="1:5" ht="12.75">
      <c r="A25" s="28" t="s">
        <v>10</v>
      </c>
      <c r="B25" s="29" t="s">
        <v>11</v>
      </c>
      <c r="C25" s="7">
        <f>C28</f>
        <v>2304000</v>
      </c>
      <c r="D25" s="8">
        <f>D28</f>
        <v>192000</v>
      </c>
      <c r="E25" s="7">
        <f>E28</f>
        <v>2112000</v>
      </c>
    </row>
    <row r="26" spans="1:5" ht="6" customHeight="1">
      <c r="A26" s="30"/>
      <c r="B26" s="31"/>
      <c r="C26" s="32"/>
      <c r="D26" s="33"/>
      <c r="E26" s="32"/>
    </row>
    <row r="27" spans="1:5" ht="12.75">
      <c r="A27" s="30"/>
      <c r="B27" s="34" t="s">
        <v>12</v>
      </c>
      <c r="C27" s="13"/>
      <c r="D27" s="14"/>
      <c r="E27" s="13"/>
    </row>
    <row r="28" spans="1:5" ht="12.75">
      <c r="A28" s="30"/>
      <c r="B28" s="35" t="s">
        <v>13</v>
      </c>
      <c r="C28" s="16">
        <v>2304000</v>
      </c>
      <c r="D28" s="17">
        <v>192000</v>
      </c>
      <c r="E28" s="16">
        <f>C28-D28</f>
        <v>2112000</v>
      </c>
    </row>
    <row r="29" spans="1:5" ht="4.5" customHeight="1">
      <c r="A29" s="30"/>
      <c r="B29" s="34"/>
      <c r="C29" s="13"/>
      <c r="D29" s="14"/>
      <c r="E29" s="13"/>
    </row>
    <row r="30" spans="1:5" ht="6.75" customHeight="1" thickBot="1">
      <c r="A30" s="36"/>
      <c r="B30" s="37"/>
      <c r="C30" s="38"/>
      <c r="D30" s="39"/>
      <c r="E30" s="38"/>
    </row>
    <row r="31" spans="1:5" ht="12.75">
      <c r="A31" s="28" t="s">
        <v>15</v>
      </c>
      <c r="B31" s="29" t="s">
        <v>16</v>
      </c>
      <c r="C31" s="40">
        <f>C35</f>
        <v>1950000</v>
      </c>
      <c r="D31" s="41">
        <f>D35</f>
        <v>0</v>
      </c>
      <c r="E31" s="40">
        <f>E35</f>
        <v>1950000</v>
      </c>
    </row>
    <row r="32" spans="1:5" ht="9" customHeight="1">
      <c r="A32" s="30"/>
      <c r="B32" s="31"/>
      <c r="C32" s="42"/>
      <c r="D32" s="43"/>
      <c r="E32" s="42"/>
    </row>
    <row r="33" spans="1:5" ht="3.75" customHeight="1">
      <c r="A33" s="30"/>
      <c r="B33" s="44"/>
      <c r="C33" s="45"/>
      <c r="D33" s="46"/>
      <c r="E33" s="45"/>
    </row>
    <row r="34" spans="1:5" ht="12.75">
      <c r="A34" s="30"/>
      <c r="B34" s="47" t="s">
        <v>17</v>
      </c>
      <c r="C34" s="48"/>
      <c r="D34" s="49"/>
      <c r="E34" s="48"/>
    </row>
    <row r="35" spans="1:5" ht="12.75">
      <c r="A35" s="30"/>
      <c r="B35" s="47" t="s">
        <v>14</v>
      </c>
      <c r="C35" s="48">
        <v>1950000</v>
      </c>
      <c r="D35" s="49">
        <v>0</v>
      </c>
      <c r="E35" s="48">
        <f>C35-D35</f>
        <v>1950000</v>
      </c>
    </row>
    <row r="36" spans="1:5" ht="6.75" customHeight="1" thickBot="1">
      <c r="A36" s="36"/>
      <c r="B36" s="37"/>
      <c r="C36" s="38"/>
      <c r="D36" s="39"/>
      <c r="E36" s="38"/>
    </row>
    <row r="37" spans="1:5" ht="12.75">
      <c r="A37" s="28" t="s">
        <v>18</v>
      </c>
      <c r="B37" s="29" t="s">
        <v>19</v>
      </c>
      <c r="C37" s="40">
        <f>C41</f>
        <v>2208000</v>
      </c>
      <c r="D37" s="41">
        <f>D41</f>
        <v>0</v>
      </c>
      <c r="E37" s="40">
        <f>E41</f>
        <v>2208000</v>
      </c>
    </row>
    <row r="38" spans="1:5" ht="3.75" customHeight="1">
      <c r="A38" s="30"/>
      <c r="B38" s="31"/>
      <c r="C38" s="42"/>
      <c r="D38" s="43"/>
      <c r="E38" s="42"/>
    </row>
    <row r="39" spans="1:5" ht="4.5" customHeight="1">
      <c r="A39" s="50"/>
      <c r="B39" s="44"/>
      <c r="C39" s="45"/>
      <c r="D39" s="46"/>
      <c r="E39" s="45"/>
    </row>
    <row r="40" spans="1:5" ht="12.75">
      <c r="A40" s="50"/>
      <c r="B40" s="47" t="s">
        <v>20</v>
      </c>
      <c r="C40" s="48"/>
      <c r="D40" s="49"/>
      <c r="E40" s="48"/>
    </row>
    <row r="41" spans="1:5" ht="12.75">
      <c r="A41" s="50"/>
      <c r="B41" s="47" t="s">
        <v>21</v>
      </c>
      <c r="C41" s="48">
        <v>2208000</v>
      </c>
      <c r="D41" s="49">
        <v>0</v>
      </c>
      <c r="E41" s="48">
        <f>C41-D41</f>
        <v>2208000</v>
      </c>
    </row>
    <row r="42" spans="1:5" ht="6.75" customHeight="1" thickBot="1">
      <c r="A42" s="25"/>
      <c r="B42" s="51"/>
      <c r="C42" s="52"/>
      <c r="D42" s="53"/>
      <c r="E42" s="52"/>
    </row>
    <row r="43" spans="1:5" ht="20.25" customHeight="1" thickBot="1">
      <c r="A43" s="54" t="s">
        <v>53</v>
      </c>
      <c r="B43" s="55" t="s">
        <v>54</v>
      </c>
      <c r="C43" s="56">
        <v>0</v>
      </c>
      <c r="D43" s="57">
        <v>0</v>
      </c>
      <c r="E43" s="58">
        <v>0</v>
      </c>
    </row>
    <row r="44" spans="1:5" ht="24.75" customHeight="1" thickBot="1">
      <c r="A44" s="59"/>
      <c r="B44" s="60" t="s">
        <v>23</v>
      </c>
      <c r="C44" s="61">
        <f>C6+C25+C31+C37</f>
        <v>13094861.4</v>
      </c>
      <c r="D44" s="62">
        <f>D6+D25+D31+D37</f>
        <v>192000</v>
      </c>
      <c r="E44" s="61">
        <f>E6+E25+E31+E37+E43</f>
        <v>12902861.4</v>
      </c>
    </row>
    <row r="45" spans="1:5" ht="17.25" customHeight="1" thickBot="1">
      <c r="A45" s="99" t="s">
        <v>25</v>
      </c>
      <c r="B45" s="99"/>
      <c r="C45" s="99"/>
      <c r="D45" s="99"/>
      <c r="E45" s="99"/>
    </row>
    <row r="46" spans="1:5" ht="26.25" thickBot="1">
      <c r="A46" s="5" t="s">
        <v>9</v>
      </c>
      <c r="B46" s="63" t="s">
        <v>26</v>
      </c>
      <c r="C46" s="64">
        <f>C50+C54+C58+C62+C66+C70</f>
        <v>714663.72</v>
      </c>
      <c r="D46" s="65">
        <f>D50+D54+D58+D62+D66+D70</f>
        <v>128480</v>
      </c>
      <c r="E46" s="64">
        <f>E50+E54+E58+E62+E66+E70</f>
        <v>586183.72</v>
      </c>
    </row>
    <row r="47" spans="1:5" ht="6.75" customHeight="1">
      <c r="A47" s="9"/>
      <c r="B47" s="66"/>
      <c r="C47" s="67"/>
      <c r="D47" s="68"/>
      <c r="E47" s="69"/>
    </row>
    <row r="48" spans="1:5" ht="12.75">
      <c r="A48" s="9"/>
      <c r="B48" s="18" t="s">
        <v>30</v>
      </c>
      <c r="C48" s="49"/>
      <c r="D48" s="48"/>
      <c r="E48" s="70"/>
    </row>
    <row r="49" spans="1:5" ht="12.75">
      <c r="A49" s="9"/>
      <c r="B49" s="18" t="s">
        <v>31</v>
      </c>
      <c r="C49" s="49"/>
      <c r="D49" s="48"/>
      <c r="E49" s="70"/>
    </row>
    <row r="50" spans="1:5" ht="13.5" thickBot="1">
      <c r="A50" s="9"/>
      <c r="B50" s="71" t="s">
        <v>28</v>
      </c>
      <c r="C50" s="53">
        <v>27490</v>
      </c>
      <c r="D50" s="52">
        <v>19710</v>
      </c>
      <c r="E50" s="72">
        <f>C50-D50</f>
        <v>7780</v>
      </c>
    </row>
    <row r="51" spans="1:5" ht="7.5" customHeight="1">
      <c r="A51" s="9"/>
      <c r="B51" s="73"/>
      <c r="C51" s="74"/>
      <c r="D51" s="75"/>
      <c r="E51" s="76"/>
    </row>
    <row r="52" spans="1:5" ht="12.75">
      <c r="A52" s="9"/>
      <c r="B52" s="18" t="s">
        <v>29</v>
      </c>
      <c r="C52" s="49"/>
      <c r="D52" s="48"/>
      <c r="E52" s="70"/>
    </row>
    <row r="53" spans="1:5" ht="12.75">
      <c r="A53" s="9"/>
      <c r="B53" s="18" t="s">
        <v>27</v>
      </c>
      <c r="C53" s="49"/>
      <c r="D53" s="48"/>
      <c r="E53" s="70"/>
    </row>
    <row r="54" spans="1:5" ht="24.75" thickBot="1">
      <c r="A54" s="9"/>
      <c r="B54" s="77" t="s">
        <v>32</v>
      </c>
      <c r="C54" s="53">
        <v>102089.72</v>
      </c>
      <c r="D54" s="52">
        <v>23500</v>
      </c>
      <c r="E54" s="72">
        <f>C54-D54</f>
        <v>78589.72</v>
      </c>
    </row>
    <row r="55" spans="1:5" ht="4.5" customHeight="1">
      <c r="A55" s="9"/>
      <c r="B55" s="73"/>
      <c r="C55" s="74"/>
      <c r="D55" s="75"/>
      <c r="E55" s="76"/>
    </row>
    <row r="56" spans="1:5" ht="12.75">
      <c r="A56" s="9"/>
      <c r="B56" s="18" t="s">
        <v>33</v>
      </c>
      <c r="C56" s="49"/>
      <c r="D56" s="48"/>
      <c r="E56" s="70"/>
    </row>
    <row r="57" spans="1:5" ht="12.75">
      <c r="A57" s="9"/>
      <c r="B57" s="18" t="s">
        <v>34</v>
      </c>
      <c r="C57" s="49"/>
      <c r="D57" s="48"/>
      <c r="E57" s="70"/>
    </row>
    <row r="58" spans="1:5" ht="13.5" thickBot="1">
      <c r="A58" s="9"/>
      <c r="B58" s="71" t="s">
        <v>35</v>
      </c>
      <c r="C58" s="53">
        <v>81250</v>
      </c>
      <c r="D58" s="52">
        <v>23750</v>
      </c>
      <c r="E58" s="72">
        <f>C58-D58</f>
        <v>57500</v>
      </c>
    </row>
    <row r="59" spans="1:5" ht="8.25" customHeight="1">
      <c r="A59" s="9"/>
      <c r="B59" s="73"/>
      <c r="C59" s="74"/>
      <c r="D59" s="75"/>
      <c r="E59" s="76"/>
    </row>
    <row r="60" spans="1:5" ht="12.75">
      <c r="A60" s="9"/>
      <c r="B60" s="18" t="s">
        <v>36</v>
      </c>
      <c r="C60" s="49"/>
      <c r="D60" s="48"/>
      <c r="E60" s="70"/>
    </row>
    <row r="61" spans="1:5" ht="12.75">
      <c r="A61" s="9"/>
      <c r="B61" s="18" t="s">
        <v>37</v>
      </c>
      <c r="C61" s="49"/>
      <c r="D61" s="48"/>
      <c r="E61" s="70"/>
    </row>
    <row r="62" spans="1:5" ht="13.5" thickBot="1">
      <c r="A62" s="9"/>
      <c r="B62" s="71" t="s">
        <v>39</v>
      </c>
      <c r="C62" s="53">
        <v>112500</v>
      </c>
      <c r="D62" s="52">
        <v>25000</v>
      </c>
      <c r="E62" s="72">
        <f>C62-D62</f>
        <v>87500</v>
      </c>
    </row>
    <row r="63" spans="1:5" ht="5.25" customHeight="1">
      <c r="A63" s="9"/>
      <c r="B63" s="73"/>
      <c r="C63" s="74"/>
      <c r="D63" s="75"/>
      <c r="E63" s="76"/>
    </row>
    <row r="64" spans="1:5" ht="12.75">
      <c r="A64" s="9"/>
      <c r="B64" s="18" t="s">
        <v>40</v>
      </c>
      <c r="C64" s="49"/>
      <c r="D64" s="48"/>
      <c r="E64" s="70"/>
    </row>
    <row r="65" spans="1:5" ht="12.75">
      <c r="A65" s="9"/>
      <c r="B65" s="18" t="s">
        <v>41</v>
      </c>
      <c r="C65" s="49"/>
      <c r="D65" s="48"/>
      <c r="E65" s="70"/>
    </row>
    <row r="66" spans="1:5" ht="13.5" thickBot="1">
      <c r="A66" s="9"/>
      <c r="B66" s="71" t="s">
        <v>38</v>
      </c>
      <c r="C66" s="53">
        <v>200334</v>
      </c>
      <c r="D66" s="52">
        <v>17420</v>
      </c>
      <c r="E66" s="72">
        <f>C66-D66</f>
        <v>182914</v>
      </c>
    </row>
    <row r="67" spans="1:5" ht="7.5" customHeight="1">
      <c r="A67" s="9"/>
      <c r="B67" s="73"/>
      <c r="C67" s="74"/>
      <c r="D67" s="75"/>
      <c r="E67" s="76"/>
    </row>
    <row r="68" spans="1:5" ht="12.75">
      <c r="A68" s="9"/>
      <c r="B68" s="18" t="s">
        <v>42</v>
      </c>
      <c r="C68" s="49"/>
      <c r="D68" s="48"/>
      <c r="E68" s="70"/>
    </row>
    <row r="69" spans="1:5" ht="12.75">
      <c r="A69" s="9"/>
      <c r="B69" s="18" t="s">
        <v>43</v>
      </c>
      <c r="C69" s="49"/>
      <c r="D69" s="48"/>
      <c r="E69" s="70"/>
    </row>
    <row r="70" spans="1:5" ht="12.75" customHeight="1" thickBot="1">
      <c r="A70" s="9"/>
      <c r="B70" s="71" t="s">
        <v>44</v>
      </c>
      <c r="C70" s="53">
        <v>191000</v>
      </c>
      <c r="D70" s="52">
        <v>19100</v>
      </c>
      <c r="E70" s="72">
        <f>C70-D70</f>
        <v>171900</v>
      </c>
    </row>
    <row r="71" spans="1:5" ht="9.75" customHeight="1" hidden="1">
      <c r="A71" s="9" t="s">
        <v>46</v>
      </c>
      <c r="B71" s="78"/>
      <c r="C71" s="67"/>
      <c r="D71" s="67"/>
      <c r="E71" s="69"/>
    </row>
    <row r="72" spans="1:5" ht="12.75">
      <c r="A72" s="79" t="s">
        <v>45</v>
      </c>
      <c r="B72" s="6" t="s">
        <v>19</v>
      </c>
      <c r="C72" s="40">
        <f>C75</f>
        <v>337000</v>
      </c>
      <c r="D72" s="41">
        <f>D75</f>
        <v>337000</v>
      </c>
      <c r="E72" s="40">
        <f>SUM(E74:E75)</f>
        <v>0</v>
      </c>
    </row>
    <row r="73" spans="1:5" ht="13.5" thickBot="1">
      <c r="A73" s="80"/>
      <c r="B73" s="81"/>
      <c r="C73" s="82"/>
      <c r="D73" s="83"/>
      <c r="E73" s="82"/>
    </row>
    <row r="74" spans="1:5" ht="14.25" customHeight="1">
      <c r="A74" s="102"/>
      <c r="B74" s="73" t="s">
        <v>51</v>
      </c>
      <c r="C74" s="84"/>
      <c r="D74" s="85"/>
      <c r="E74" s="84"/>
    </row>
    <row r="75" spans="1:5" ht="36" customHeight="1" thickBot="1">
      <c r="A75" s="103"/>
      <c r="B75" s="77" t="s">
        <v>52</v>
      </c>
      <c r="C75" s="86">
        <v>337000</v>
      </c>
      <c r="D75" s="87">
        <v>337000</v>
      </c>
      <c r="E75" s="86">
        <f>C75-D75</f>
        <v>0</v>
      </c>
    </row>
    <row r="76" spans="1:5" ht="27" customHeight="1" thickBot="1">
      <c r="A76" s="100" t="s">
        <v>47</v>
      </c>
      <c r="B76" s="101"/>
      <c r="C76" s="88">
        <f>C72+C46</f>
        <v>1051663.72</v>
      </c>
      <c r="D76" s="89">
        <f>D72+D46</f>
        <v>465480</v>
      </c>
      <c r="E76" s="88">
        <f>E72+E46</f>
        <v>586183.72</v>
      </c>
    </row>
    <row r="77" spans="1:5" ht="24" customHeight="1" thickBot="1">
      <c r="A77" s="93" t="s">
        <v>48</v>
      </c>
      <c r="B77" s="94"/>
      <c r="C77" s="90">
        <f>C76+C44</f>
        <v>14146525.120000001</v>
      </c>
      <c r="D77" s="91">
        <f>D76+D44</f>
        <v>657480</v>
      </c>
      <c r="E77" s="90">
        <f>E76+E44</f>
        <v>13489045.120000001</v>
      </c>
    </row>
    <row r="78" spans="1:5" ht="12.75">
      <c r="A78" s="1"/>
      <c r="B78" s="1"/>
      <c r="C78" s="92"/>
      <c r="D78" s="92"/>
      <c r="E78" s="92"/>
    </row>
    <row r="79" spans="1:5" ht="12.75">
      <c r="A79" s="1"/>
      <c r="B79" s="1"/>
      <c r="C79" s="92"/>
      <c r="D79" s="92"/>
      <c r="E79" s="92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</sheetData>
  <mergeCells count="6">
    <mergeCell ref="A77:B77"/>
    <mergeCell ref="A5:E5"/>
    <mergeCell ref="A2:E2"/>
    <mergeCell ref="A45:E45"/>
    <mergeCell ref="A76:B76"/>
    <mergeCell ref="A74:A75"/>
  </mergeCells>
  <printOptions/>
  <pageMargins left="0.75" right="0.75" top="0.46" bottom="1" header="0.32" footer="0.5"/>
  <pageSetup horizontalDpi="600" verticalDpi="600" orientation="landscape" paperSize="9" scale="94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i Miasta Rychwał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k.kwiecinska</dc:creator>
  <cp:keywords/>
  <dc:description/>
  <cp:lastModifiedBy>k.kwiecinska</cp:lastModifiedBy>
  <cp:lastPrinted>2013-11-14T12:29:33Z</cp:lastPrinted>
  <dcterms:created xsi:type="dcterms:W3CDTF">2013-08-06T09:21:03Z</dcterms:created>
  <dcterms:modified xsi:type="dcterms:W3CDTF">2014-08-12T13:00:46Z</dcterms:modified>
  <cp:category/>
  <cp:version/>
  <cp:contentType/>
  <cp:contentStatus/>
</cp:coreProperties>
</file>